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сайт прокачка\11б\11 б абз 6 потери\2017\"/>
    </mc:Choice>
  </mc:AlternateContent>
  <bookViews>
    <workbookView xWindow="0" yWindow="0" windowWidth="28800" windowHeight="11700"/>
  </bookViews>
  <sheets>
    <sheet name="Потери" sheetId="1" r:id="rId1"/>
  </sheets>
  <externalReferences>
    <externalReference r:id="rId2"/>
  </externalReferences>
  <definedNames>
    <definedName name="DELETE_LOSTS_HL_COLUMN_MARKER">Потери!$C$16</definedName>
    <definedName name="god">[1]Титульный!$F$8</definedName>
    <definedName name="logic">[1]TEHSHEET!$E$2:$E$3</definedName>
    <definedName name="MONTH">[1]TEHSHEET!$D$2:$D$14</definedName>
    <definedName name="org">[1]Титульный!$F$10</definedName>
    <definedName name="_prd2">[1]Титульный!$G$8</definedName>
    <definedName name="sbwt_name">[1]REESTR_ORG!$H$436:$H$529</definedName>
    <definedName name="version">[1]Инструкция!$N$2</definedName>
    <definedName name="YEAR">[1]TEHSHEET!$C$2:$C$13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1" l="1"/>
  <c r="W22" i="1" s="1"/>
  <c r="W20" i="1" s="1"/>
  <c r="L22" i="1"/>
  <c r="G22" i="1"/>
  <c r="F22" i="1" s="1"/>
  <c r="F20" i="1" s="1"/>
  <c r="V20" i="1"/>
  <c r="U20" i="1"/>
  <c r="R20" i="1" s="1"/>
  <c r="T20" i="1"/>
  <c r="S20" i="1"/>
  <c r="P20" i="1"/>
  <c r="O20" i="1"/>
  <c r="N20" i="1"/>
  <c r="M20" i="1"/>
  <c r="L20" i="1"/>
  <c r="K20" i="1"/>
  <c r="J20" i="1"/>
  <c r="I20" i="1"/>
  <c r="H20" i="1"/>
  <c r="D18" i="1"/>
  <c r="D11" i="1"/>
  <c r="D10" i="1"/>
  <c r="G20" i="1" l="1"/>
  <c r="Q20" i="1" s="1"/>
</calcChain>
</file>

<file path=xl/sharedStrings.xml><?xml version="1.0" encoding="utf-8"?>
<sst xmlns="http://schemas.openxmlformats.org/spreadsheetml/2006/main" count="31" uniqueCount="21">
  <si>
    <t>№ п/п</t>
  </si>
  <si>
    <t>Сбытовая организация</t>
  </si>
  <si>
    <t>Объём электроэнергии, тыс.кВтч</t>
  </si>
  <si>
    <t>Цена, руб/кВтч</t>
  </si>
  <si>
    <t>Стоимость, тыс.руб.</t>
  </si>
  <si>
    <t>Стоимость нагрузочных потерь, тыс. руб.</t>
  </si>
  <si>
    <t>Стоимость по счёт-фактуре, тыс. руб.</t>
  </si>
  <si>
    <t>Всего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</si>
  <si>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</si>
  <si>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</si>
  <si>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</si>
  <si>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</si>
  <si>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в том числе</t>
  </si>
  <si>
    <t>ВН</t>
  </si>
  <si>
    <t>СН 1</t>
  </si>
  <si>
    <t>СН 2</t>
  </si>
  <si>
    <t>НН</t>
  </si>
  <si>
    <t>Удалить</t>
  </si>
  <si>
    <t>1</t>
  </si>
  <si>
    <t>АО "Тюменская энергосбытовая компания"</t>
  </si>
  <si>
    <t>Добавить сбытовую организацию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</si>
</sst>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</fills>
  <borders count="31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/>
      <top style="thin">
        <color indexed="64"/>
      </top>
      <bottom style="medium">
        <color indexed="63"/>
      </bottom>
      <diagonal/>
    </border>
    <border>
      <left/>
      <right/>
      <top style="thin">
        <color indexed="64"/>
      </top>
      <bottom style="medium">
        <color indexed="63"/>
      </bottom>
      <diagonal/>
    </border>
    <border>
      <left/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</borders>
  <cellStyleXfs count="4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3">
    <xf numFmtId="0" fontId="0" fillId="0" borderId="0" xfId="0"/>
    <xf numFmtId="0" fontId="3" fillId="0" borderId="0" xfId="1" applyFont="1" applyAlignment="1" applyProtection="1">
      <alignment vertical="center"/>
    </xf>
    <xf numFmtId="0" fontId="3" fillId="2" borderId="1" xfId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>
      <alignment vertical="center"/>
    </xf>
    <xf numFmtId="0" fontId="3" fillId="2" borderId="3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>
      <alignment vertical="center"/>
    </xf>
    <xf numFmtId="0" fontId="4" fillId="3" borderId="5" xfId="1" applyFont="1" applyFill="1" applyBorder="1" applyAlignment="1" applyProtection="1">
      <alignment horizontal="left" vertical="center" indent="5"/>
    </xf>
    <xf numFmtId="0" fontId="4" fillId="3" borderId="6" xfId="1" applyFont="1" applyFill="1" applyBorder="1" applyAlignment="1" applyProtection="1">
      <alignment horizontal="left" vertical="center" indent="5"/>
    </xf>
    <xf numFmtId="0" fontId="4" fillId="3" borderId="7" xfId="1" applyFont="1" applyFill="1" applyBorder="1" applyAlignment="1" applyProtection="1">
      <alignment horizontal="left" vertical="center" indent="5"/>
    </xf>
    <xf numFmtId="0" fontId="3" fillId="2" borderId="8" xfId="1" applyFont="1" applyFill="1" applyBorder="1" applyAlignment="1" applyProtection="1">
      <alignment vertical="center"/>
    </xf>
    <xf numFmtId="0" fontId="4" fillId="3" borderId="9" xfId="1" applyFont="1" applyFill="1" applyBorder="1" applyAlignment="1" applyProtection="1">
      <alignment horizontal="left" vertical="center" indent="5"/>
    </xf>
    <xf numFmtId="0" fontId="4" fillId="3" borderId="10" xfId="1" applyFont="1" applyFill="1" applyBorder="1" applyAlignment="1" applyProtection="1">
      <alignment horizontal="left" vertical="center" indent="5"/>
    </xf>
    <xf numFmtId="0" fontId="4" fillId="3" borderId="11" xfId="1" applyFont="1" applyFill="1" applyBorder="1" applyAlignment="1" applyProtection="1">
      <alignment horizontal="left" vertical="center" indent="5"/>
    </xf>
    <xf numFmtId="0" fontId="3" fillId="2" borderId="0" xfId="1" applyFont="1" applyFill="1" applyBorder="1" applyAlignment="1" applyProtection="1">
      <alignment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6" xfId="1" applyNumberFormat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/>
    </xf>
    <xf numFmtId="0" fontId="3" fillId="0" borderId="13" xfId="1" applyNumberFormat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13" xfId="1" applyNumberFormat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2" borderId="15" xfId="1" applyFont="1" applyFill="1" applyBorder="1" applyAlignment="1" applyProtection="1">
      <alignment horizontal="center" vertical="center"/>
    </xf>
    <xf numFmtId="0" fontId="6" fillId="2" borderId="16" xfId="1" applyFont="1" applyFill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vertical="center"/>
    </xf>
    <xf numFmtId="0" fontId="3" fillId="2" borderId="17" xfId="1" applyFont="1" applyFill="1" applyBorder="1" applyAlignment="1" applyProtection="1">
      <alignment vertical="center"/>
    </xf>
    <xf numFmtId="0" fontId="7" fillId="4" borderId="18" xfId="1" applyFont="1" applyFill="1" applyBorder="1" applyAlignment="1" applyProtection="1">
      <alignment horizontal="center" vertical="center"/>
    </xf>
    <xf numFmtId="0" fontId="7" fillId="4" borderId="19" xfId="1" applyFont="1" applyFill="1" applyBorder="1" applyAlignment="1" applyProtection="1">
      <alignment horizontal="center" vertical="center"/>
    </xf>
    <xf numFmtId="0" fontId="7" fillId="4" borderId="20" xfId="1" applyFont="1" applyFill="1" applyBorder="1" applyAlignment="1" applyProtection="1">
      <alignment horizontal="center" vertical="center"/>
    </xf>
    <xf numFmtId="0" fontId="3" fillId="2" borderId="19" xfId="1" applyFont="1" applyFill="1" applyBorder="1" applyAlignment="1" applyProtection="1">
      <alignment vertical="center"/>
    </xf>
    <xf numFmtId="0" fontId="3" fillId="2" borderId="20" xfId="1" applyFont="1" applyFill="1" applyBorder="1" applyAlignment="1" applyProtection="1">
      <alignment vertical="center"/>
    </xf>
    <xf numFmtId="0" fontId="8" fillId="0" borderId="12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4" fontId="3" fillId="5" borderId="13" xfId="1" applyNumberFormat="1" applyFont="1" applyFill="1" applyBorder="1" applyAlignment="1" applyProtection="1">
      <alignment horizontal="center" vertical="center"/>
    </xf>
    <xf numFmtId="4" fontId="3" fillId="5" borderId="14" xfId="1" applyNumberFormat="1" applyFont="1" applyFill="1" applyBorder="1" applyAlignment="1" applyProtection="1">
      <alignment horizontal="center" vertical="center"/>
    </xf>
    <xf numFmtId="0" fontId="10" fillId="2" borderId="21" xfId="2" applyFont="1" applyFill="1" applyBorder="1" applyAlignment="1" applyProtection="1">
      <alignment horizontal="center" vertical="center" wrapText="1"/>
    </xf>
    <xf numFmtId="49" fontId="3" fillId="0" borderId="22" xfId="1" applyNumberFormat="1" applyFont="1" applyFill="1" applyBorder="1" applyAlignment="1" applyProtection="1">
      <alignment horizontal="center" vertical="center"/>
    </xf>
    <xf numFmtId="0" fontId="3" fillId="6" borderId="13" xfId="1" applyFont="1" applyFill="1" applyBorder="1" applyAlignment="1" applyProtection="1">
      <alignment horizontal="center" vertical="center" wrapText="1"/>
      <protection locked="0"/>
    </xf>
    <xf numFmtId="4" fontId="3" fillId="7" borderId="13" xfId="3" applyNumberFormat="1" applyFont="1" applyFill="1" applyBorder="1" applyAlignment="1" applyProtection="1">
      <alignment horizontal="center" vertical="center"/>
      <protection locked="0"/>
    </xf>
    <xf numFmtId="4" fontId="3" fillId="5" borderId="23" xfId="1" applyNumberFormat="1" applyFont="1" applyFill="1" applyBorder="1" applyAlignment="1" applyProtection="1">
      <alignment horizontal="center" vertical="center"/>
    </xf>
    <xf numFmtId="0" fontId="3" fillId="2" borderId="24" xfId="1" applyFont="1" applyFill="1" applyBorder="1" applyAlignment="1" applyProtection="1">
      <alignment vertical="center"/>
    </xf>
    <xf numFmtId="0" fontId="3" fillId="8" borderId="25" xfId="1" applyFont="1" applyFill="1" applyBorder="1" applyAlignment="1" applyProtection="1">
      <alignment vertical="center"/>
    </xf>
    <xf numFmtId="0" fontId="10" fillId="8" borderId="26" xfId="2" applyFont="1" applyFill="1" applyBorder="1" applyAlignment="1" applyProtection="1">
      <alignment horizontal="left" vertical="center" indent="1"/>
    </xf>
    <xf numFmtId="0" fontId="3" fillId="8" borderId="26" xfId="1" applyFont="1" applyFill="1" applyBorder="1" applyAlignment="1" applyProtection="1">
      <alignment vertical="center"/>
    </xf>
    <xf numFmtId="0" fontId="3" fillId="8" borderId="27" xfId="1" applyFont="1" applyFill="1" applyBorder="1" applyAlignment="1" applyProtection="1">
      <alignment vertical="center"/>
    </xf>
    <xf numFmtId="0" fontId="3" fillId="2" borderId="28" xfId="1" applyFont="1" applyFill="1" applyBorder="1" applyAlignment="1" applyProtection="1">
      <alignment vertical="center"/>
    </xf>
    <xf numFmtId="0" fontId="3" fillId="2" borderId="29" xfId="1" applyFont="1" applyFill="1" applyBorder="1" applyAlignment="1" applyProtection="1">
      <alignment vertical="center"/>
    </xf>
    <xf numFmtId="0" fontId="3" fillId="2" borderId="30" xfId="1" applyFont="1" applyFill="1" applyBorder="1" applyAlignment="1" applyProtection="1">
      <alignment vertical="center"/>
    </xf>
  </cellXfs>
  <cellStyles count="4">
    <cellStyle name="Гиперссылка" xfId="2" builtinId="8"/>
    <cellStyle name="Обычный" xfId="0" builtinId="0"/>
    <cellStyle name="Обычный 4" xfId="3"/>
    <cellStyle name="Обычный_Котёл потребление Сетей(шаблон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/Desktop/&#1062;&#1077;&#1085;&#1086;&#1086;&#1073;&#1088;&#1072;&#1079;&#1086;&#1074;&#1072;&#1085;&#1080;&#1077;/&#1040;&#1085;&#1076;&#1088;&#1077;&#1081;/2017/09/KOTEL.POTERI.NET.FACT.5.7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N2" t="str">
            <v>Версия 2.0</v>
          </cell>
        </row>
      </sheetData>
      <sheetData sheetId="1">
        <row r="8">
          <cell r="F8">
            <v>2017</v>
          </cell>
          <cell r="G8" t="str">
            <v>Сентябрь</v>
          </cell>
        </row>
        <row r="10">
          <cell r="F10" t="str">
            <v>ООО "Региональная энергетическая компания"</v>
          </cell>
        </row>
      </sheetData>
      <sheetData sheetId="2"/>
      <sheetData sheetId="3"/>
      <sheetData sheetId="4"/>
      <sheetData sheetId="5">
        <row r="2">
          <cell r="C2">
            <v>2008</v>
          </cell>
          <cell r="D2" t="str">
            <v>Январь</v>
          </cell>
          <cell r="E2" t="str">
            <v>да</v>
          </cell>
        </row>
        <row r="3">
          <cell r="C3">
            <v>2009</v>
          </cell>
          <cell r="D3" t="str">
            <v>Февраль</v>
          </cell>
          <cell r="E3" t="str">
            <v>нет</v>
          </cell>
        </row>
        <row r="4">
          <cell r="C4">
            <v>2010</v>
          </cell>
          <cell r="D4" t="str">
            <v>Март</v>
          </cell>
        </row>
        <row r="5">
          <cell r="C5">
            <v>2011</v>
          </cell>
          <cell r="D5" t="str">
            <v>Апрель</v>
          </cell>
        </row>
        <row r="6">
          <cell r="C6">
            <v>2012</v>
          </cell>
          <cell r="D6" t="str">
            <v>Май</v>
          </cell>
        </row>
        <row r="7">
          <cell r="C7">
            <v>2013</v>
          </cell>
          <cell r="D7" t="str">
            <v>Июнь</v>
          </cell>
        </row>
        <row r="8">
          <cell r="C8">
            <v>2014</v>
          </cell>
          <cell r="D8" t="str">
            <v>Июль</v>
          </cell>
        </row>
        <row r="9">
          <cell r="C9">
            <v>2015</v>
          </cell>
          <cell r="D9" t="str">
            <v>Август</v>
          </cell>
        </row>
        <row r="10">
          <cell r="C10">
            <v>2016</v>
          </cell>
          <cell r="D10" t="str">
            <v>Сентябрь</v>
          </cell>
        </row>
        <row r="11">
          <cell r="C11">
            <v>2017</v>
          </cell>
          <cell r="D11" t="str">
            <v>Октябрь</v>
          </cell>
        </row>
        <row r="12">
          <cell r="C12">
            <v>2018</v>
          </cell>
          <cell r="D12" t="str">
            <v>Ноябрь</v>
          </cell>
        </row>
        <row r="13">
          <cell r="C13">
            <v>2019</v>
          </cell>
          <cell r="D13" t="str">
            <v>Декабрь</v>
          </cell>
        </row>
        <row r="14">
          <cell r="D14" t="str">
            <v>Год</v>
          </cell>
        </row>
      </sheetData>
      <sheetData sheetId="6">
        <row r="436">
          <cell r="H436" t="str">
            <v>АО "ЕЭСнК"</v>
          </cell>
        </row>
        <row r="437">
          <cell r="H437" t="str">
            <v>АО "Межрегионэнергосбыт"</v>
          </cell>
        </row>
        <row r="438">
          <cell r="H438" t="str">
            <v>АО "Оборонэнергосбыт"</v>
          </cell>
        </row>
        <row r="439">
          <cell r="H439" t="str">
            <v>АО "Салехардэнерго"</v>
          </cell>
        </row>
        <row r="440">
          <cell r="H440" t="str">
            <v>АО "Салехардэнерго"</v>
          </cell>
        </row>
        <row r="441">
          <cell r="H441" t="str">
            <v>АО "Сибурэнергоменеджмент"</v>
          </cell>
        </row>
        <row r="442">
          <cell r="H442" t="str">
            <v>АО "Тюменская энергосбытовая компания"</v>
          </cell>
        </row>
        <row r="443">
          <cell r="H443" t="str">
            <v>АО "Энергосбытовая компания "Восток"</v>
          </cell>
        </row>
        <row r="444">
          <cell r="H444" t="str">
            <v>АО "Югорская Генерирующая Компания"</v>
          </cell>
        </row>
        <row r="445">
          <cell r="H445" t="str">
            <v>АО "ЮТЭК"</v>
          </cell>
        </row>
        <row r="446">
          <cell r="H446" t="str">
            <v>АО "Ямалкоммунэнерго"</v>
          </cell>
        </row>
        <row r="447">
          <cell r="H447" t="str">
            <v>АО "Ямалкоммунэнерго"</v>
          </cell>
        </row>
        <row r="448">
          <cell r="H448" t="str">
            <v>АО "Ямалкоммунэнерго" филиал в г.Надым</v>
          </cell>
        </row>
        <row r="449">
          <cell r="H449" t="str">
            <v>АО "Ямалкоммунэнерго" филиал в п.г.т.Тазовский</v>
          </cell>
        </row>
        <row r="450">
          <cell r="H450" t="str">
            <v>АО "Ямалкоммунэнерго" филиал в п.г.т.Тазовский</v>
          </cell>
        </row>
        <row r="451">
          <cell r="H451" t="str">
            <v>АО "Ямалкоммунэнерго" филиал в Приуральском районе</v>
          </cell>
        </row>
        <row r="452">
          <cell r="H452" t="str">
            <v>АО "Ямалкоммунэнерго" филиал в Приуральском районе</v>
          </cell>
        </row>
        <row r="453">
          <cell r="H453" t="str">
            <v>АО "Ямалкоммунэнерго" филиал в Шурышкарском районе</v>
          </cell>
        </row>
        <row r="454">
          <cell r="H454" t="str">
            <v>АО "Ямалкоммунэнерго" филиал в Ямальском районе</v>
          </cell>
        </row>
        <row r="455">
          <cell r="H455" t="str">
            <v>АО "Ямалкоммунэнерго" филиал в Ямальском районе</v>
          </cell>
        </row>
        <row r="456">
          <cell r="H456" t="str">
            <v>Государственное бюджетное учреждение  "Ямалтур"</v>
          </cell>
        </row>
        <row r="457">
          <cell r="H457" t="str">
            <v>Государственное бюджетное учреждение  "Ямалтур"</v>
          </cell>
        </row>
        <row r="458">
          <cell r="H458" t="str">
            <v>Закрытое акционерное общество "Энергопромышленная компания", г. Екатеринбург</v>
          </cell>
        </row>
        <row r="459">
          <cell r="H459" t="str">
            <v>ЗАО "Дирекция по энергообеспечению Восточного промузла"</v>
          </cell>
        </row>
        <row r="460">
          <cell r="H460" t="str">
            <v>МП "Белоярское ПП ЖКХ"</v>
          </cell>
        </row>
        <row r="461">
          <cell r="H461" t="str">
            <v>МП "ГЭС" г. Ханты-Мансийск"</v>
          </cell>
        </row>
        <row r="462">
          <cell r="H462" t="str">
            <v>МП "ГЭС" г. Ханты-Мансийск"</v>
          </cell>
        </row>
        <row r="463">
          <cell r="H463" t="str">
            <v>МП "Панаевское ЖКХ"</v>
          </cell>
        </row>
        <row r="464">
          <cell r="H464" t="str">
            <v>МП "Ямалгаз"</v>
          </cell>
        </row>
        <row r="465">
          <cell r="H465" t="str">
            <v>МП ЖКХ "Каскад"</v>
          </cell>
        </row>
        <row r="466">
          <cell r="H466" t="str">
            <v>МП ЖКХ "Энергия"</v>
          </cell>
        </row>
        <row r="467">
          <cell r="H467" t="str">
            <v>МПП ЖКХ МО г. Лабытнанги "Ямал"</v>
          </cell>
        </row>
        <row r="468">
          <cell r="H468" t="str">
            <v>МУП "Управление энергоснабжения и инженерных сетей"</v>
          </cell>
        </row>
        <row r="469">
          <cell r="H469" t="str">
            <v>МУП "Управление энергоснабжения и инженерных сетей"</v>
          </cell>
        </row>
        <row r="470">
          <cell r="H470" t="str">
            <v>МЯПП ЖКХ</v>
          </cell>
        </row>
        <row r="471">
          <cell r="H471" t="str">
            <v>ОАО "ОБОРОНЭНЕРГОСБЫТ" филиал "УРАЛЬСКИЙ"</v>
          </cell>
        </row>
        <row r="472">
          <cell r="H472" t="str">
            <v>ОАО "Промышленная энергетика"</v>
          </cell>
        </row>
        <row r="473">
          <cell r="H473" t="str">
            <v>ОАО "Ростелеком" Ханты-Мансийский филиал макрорегионального филиала "Урал"</v>
          </cell>
        </row>
        <row r="474">
          <cell r="H474" t="str">
            <v>ОАО "Северная энергетическая компания"</v>
          </cell>
        </row>
        <row r="475">
          <cell r="H475" t="str">
            <v>ОАО "Фортум"</v>
          </cell>
        </row>
        <row r="476">
          <cell r="H476" t="str">
            <v>ОАО "Фортум" (Няганская ГРЭС)</v>
          </cell>
        </row>
        <row r="477">
          <cell r="H477" t="str">
            <v>ОАО "Харп-Энерго-Газ"</v>
          </cell>
        </row>
        <row r="478">
          <cell r="H478" t="str">
            <v>ОАО "Харп-Энерго-Газ"</v>
          </cell>
        </row>
        <row r="479">
          <cell r="H479" t="str">
            <v>Общество с ограниченной ответственностью «Энергосбытовая компания»</v>
          </cell>
        </row>
        <row r="480">
          <cell r="H480" t="str">
            <v>ООО "Белкам-Контракт"</v>
          </cell>
        </row>
        <row r="481">
          <cell r="H481" t="str">
            <v>ООО "Газпром добыча Ямбург"</v>
          </cell>
        </row>
        <row r="482">
          <cell r="H482" t="str">
            <v>ООО "Газпром трансгаз Югорск"</v>
          </cell>
        </row>
        <row r="483">
          <cell r="H483" t="str">
            <v>ООО "Газпром трансгаз Югорск"</v>
          </cell>
        </row>
        <row r="484">
          <cell r="H484" t="str">
            <v>ООО "Газпромтранс" (Ямальский филиал)</v>
          </cell>
        </row>
        <row r="485">
          <cell r="H485" t="str">
            <v>ООО "Газпромтранс" (Ямальский филиал)</v>
          </cell>
        </row>
        <row r="486">
          <cell r="H486" t="str">
            <v>ООО "Геолог-Инвест"</v>
          </cell>
        </row>
        <row r="487">
          <cell r="H487" t="str">
            <v>ООО "Дизаж М"</v>
          </cell>
        </row>
        <row r="488">
          <cell r="H488" t="str">
            <v>ООО "КНАУФ ЭНЕРГИЯ"</v>
          </cell>
        </row>
        <row r="489">
          <cell r="H489" t="str">
            <v>ООО "ЛУКОЙЛ-ЭНЕРГОСЕРВИС"</v>
          </cell>
        </row>
        <row r="490">
          <cell r="H490" t="str">
            <v>ООО "ЛУКОЙЛ-ЭНЕРГОСЕТИ"</v>
          </cell>
        </row>
        <row r="491">
          <cell r="H491" t="str">
            <v>ООО "ЛУКОЙЛ-ЭНЕРГОСЕТИ"</v>
          </cell>
        </row>
        <row r="492">
          <cell r="H492" t="str">
            <v>ООО "МагнитЭнерго"</v>
          </cell>
        </row>
        <row r="493">
          <cell r="H493" t="str">
            <v>ООО "МагнитЭнерго"</v>
          </cell>
        </row>
        <row r="494">
          <cell r="H494" t="str">
            <v>ООО "Независимое энергосбытовое предприятие"</v>
          </cell>
        </row>
        <row r="495">
          <cell r="H495" t="str">
            <v>ООО "Нижневартовская энергосбытовая компания"</v>
          </cell>
        </row>
        <row r="496">
          <cell r="H496" t="str">
            <v>ООО "Промэнергосбыт"</v>
          </cell>
        </row>
        <row r="497">
          <cell r="H497" t="str">
            <v>ООО "Ратта"</v>
          </cell>
        </row>
        <row r="498">
          <cell r="H498" t="str">
            <v>ООО "Региональная энергосбытовая компания" (ОПП)</v>
          </cell>
        </row>
        <row r="499">
          <cell r="H499" t="str">
            <v>ООО "РН-Энерго"</v>
          </cell>
        </row>
        <row r="500">
          <cell r="H500" t="str">
            <v>ООО "Русэнергоресурс"</v>
          </cell>
        </row>
        <row r="501">
          <cell r="H501" t="str">
            <v>ООО "Русэнергосбыт"</v>
          </cell>
        </row>
        <row r="502">
          <cell r="H502" t="str">
            <v>ООО "Самбургские электрические сети"</v>
          </cell>
        </row>
        <row r="503">
          <cell r="H503" t="str">
            <v>ООО "Самбургские электрические сети"</v>
          </cell>
        </row>
        <row r="504">
          <cell r="H504" t="str">
            <v>ООО "СИБУР Тобольск"</v>
          </cell>
        </row>
        <row r="505">
          <cell r="H505" t="str">
            <v>ООО "СИБУР Тобольск"</v>
          </cell>
        </row>
        <row r="506">
          <cell r="H506" t="str">
            <v>ООО "Сургутская энергосбытовая компания"</v>
          </cell>
        </row>
        <row r="507">
          <cell r="H507" t="str">
            <v>ООО "Транснефтьэнерго"</v>
          </cell>
        </row>
        <row r="508">
          <cell r="H508" t="str">
            <v>ООО "ТЭК-Энерго"</v>
          </cell>
        </row>
        <row r="509">
          <cell r="H509" t="str">
            <v>ООО "Фотон"</v>
          </cell>
        </row>
        <row r="510">
          <cell r="H510" t="str">
            <v>ООО "Фотон"</v>
          </cell>
        </row>
        <row r="511">
          <cell r="H511" t="str">
            <v>ООО "Энергетическая компания "Урал Промышленный - Урал Полярный"</v>
          </cell>
        </row>
        <row r="512">
          <cell r="H512" t="str">
            <v>ООО "Энергосбытовая компания Черногорэнерго"</v>
          </cell>
        </row>
        <row r="513">
          <cell r="H513" t="str">
            <v>ООО "Энергострим - Энергосбыт"</v>
          </cell>
        </row>
        <row r="514">
          <cell r="H514" t="str">
            <v>ООО "Ямал-Энерго"</v>
          </cell>
        </row>
        <row r="515">
          <cell r="H515" t="str">
            <v>ООО "Ямал-Энерго"</v>
          </cell>
        </row>
        <row r="516">
          <cell r="H516" t="str">
            <v>ООО ЭК "Тепло-Водо-Электро-Сервис"</v>
          </cell>
        </row>
        <row r="517">
          <cell r="H517" t="str">
            <v>ООО ЭК "Тепло-Водо-Электро-Сервис"</v>
          </cell>
        </row>
        <row r="518">
          <cell r="H518" t="str">
            <v>ООО Энергосбытовая компания "Аган",г.Радужный</v>
          </cell>
        </row>
        <row r="519">
          <cell r="H519" t="str">
            <v>ПАО "Мосэнергосбыт"</v>
          </cell>
        </row>
        <row r="520">
          <cell r="H520" t="str">
            <v>ПАО "Передвижная энергетика" филиал "ПЭС Лабытнанги"</v>
          </cell>
        </row>
        <row r="521">
          <cell r="H521" t="str">
            <v>ПАО "Передвижная энергетика" филиал "ПЭС Лабытнанги"</v>
          </cell>
        </row>
        <row r="522">
          <cell r="H522" t="str">
            <v>ПАО "СУЭНКО"</v>
          </cell>
        </row>
        <row r="523">
          <cell r="H523" t="str">
            <v>ПАО "СУЭНКО"</v>
          </cell>
        </row>
        <row r="524">
          <cell r="H524" t="str">
            <v>РЭУ  ОАО "Запсибгазпром"</v>
          </cell>
        </row>
        <row r="525">
          <cell r="H525" t="str">
            <v>СМП ЖКХ "Ямал"</v>
          </cell>
        </row>
        <row r="526">
          <cell r="H526" t="str">
            <v>Управление "Ямалэнергогаз" ООО "Газпром добыча Надым"</v>
          </cell>
        </row>
        <row r="527">
          <cell r="H527" t="str">
            <v>Управление "Ямалэнергогаз" ООО "Газпром добыча Надым"</v>
          </cell>
        </row>
        <row r="528">
          <cell r="H528" t="str">
            <v>филиал - Надымское нефтегазодобывающее управление ООО "Газпром Добыча Надым"</v>
          </cell>
        </row>
        <row r="529">
          <cell r="H529" t="str">
            <v>филиал - Надымское нефтегазодобывающее управление ООО "Газпром Добыча Надым"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31"/>
    <pageSetUpPr fitToPage="1"/>
  </sheetPr>
  <dimension ref="C1:X24"/>
  <sheetViews>
    <sheetView showGridLines="0" tabSelected="1" topLeftCell="C7" zoomScale="90" zoomScaleNormal="90" workbookViewId="0">
      <pane xSplit="3" ySplit="10" topLeftCell="G18" activePane="bottomRight" state="frozen"/>
      <selection activeCell="C7" sqref="C7"/>
      <selection pane="topRight" activeCell="F7" sqref="F7"/>
      <selection pane="bottomLeft" activeCell="C17" sqref="C17"/>
      <selection pane="bottomRight" activeCell="T38" sqref="T38"/>
    </sheetView>
  </sheetViews>
  <sheetFormatPr defaultRowHeight="11.25" x14ac:dyDescent="0.25"/>
  <cols>
    <col min="1" max="2" width="0" style="1" hidden="1" customWidth="1"/>
    <col min="3" max="3" width="10.7109375" style="1" customWidth="1"/>
    <col min="4" max="4" width="6.7109375" style="1" customWidth="1"/>
    <col min="5" max="5" width="30.7109375" style="1" customWidth="1"/>
    <col min="6" max="6" width="13.7109375" style="1" customWidth="1"/>
    <col min="7" max="7" width="10.7109375" style="1" customWidth="1"/>
    <col min="8" max="11" width="8.7109375" style="1" customWidth="1"/>
    <col min="12" max="12" width="10.7109375" style="1" customWidth="1"/>
    <col min="13" max="16" width="8.7109375" style="1" customWidth="1"/>
    <col min="17" max="17" width="30.7109375" style="1" customWidth="1"/>
    <col min="18" max="18" width="22.7109375" style="1" customWidth="1"/>
    <col min="19" max="19" width="13.7109375" style="1" customWidth="1"/>
    <col min="20" max="20" width="33.7109375" style="1" customWidth="1"/>
    <col min="21" max="21" width="22.7109375" style="1" customWidth="1"/>
    <col min="22" max="23" width="13.85546875" style="1" customWidth="1"/>
    <col min="24" max="25" width="2.7109375" style="1" customWidth="1"/>
    <col min="26" max="16384" width="9.140625" style="1"/>
  </cols>
  <sheetData>
    <row r="1" spans="3:24" hidden="1" x14ac:dyDescent="0.25"/>
    <row r="2" spans="3:24" hidden="1" x14ac:dyDescent="0.25"/>
    <row r="3" spans="3:24" hidden="1" x14ac:dyDescent="0.25"/>
    <row r="4" spans="3:24" hidden="1" x14ac:dyDescent="0.25"/>
    <row r="5" spans="3:24" hidden="1" x14ac:dyDescent="0.25"/>
    <row r="6" spans="3:24" hidden="1" x14ac:dyDescent="0.25"/>
    <row r="7" spans="3:24" hidden="1" x14ac:dyDescent="0.25"/>
    <row r="9" spans="3:24" x14ac:dyDescent="0.25"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</row>
    <row r="10" spans="3:24" ht="15" customHeight="1" x14ac:dyDescent="0.25">
      <c r="C10" s="5"/>
      <c r="D10" s="6" t="str">
        <f>"Фактический объём покупки электроэнергии сетевыми организациями на компенсацию потерь в части передачи сторонним потребителям за " &amp; IF(_prd2="","Не определено",_prd2) &amp; " " &amp; IF(god="","Не определено",god) &amp; " года"</f>
        <v>Фактический объём покупки электроэнергии сетевыми организациями на компенсацию потерь в части передачи сторонним потребителям за Сентябрь 2017 года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  <c r="X10" s="9"/>
    </row>
    <row r="11" spans="3:24" ht="15" customHeight="1" thickBot="1" x14ac:dyDescent="0.3">
      <c r="C11" s="5"/>
      <c r="D11" s="10" t="str">
        <f>"ОРГАНИЗАЦИЯ: " &amp; IF(org="","Не определено",org)</f>
        <v>ОРГАНИЗАЦИЯ: ООО "Региональная энергетическая компания"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9"/>
    </row>
    <row r="12" spans="3:24" x14ac:dyDescent="0.25">
      <c r="C12" s="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9"/>
    </row>
    <row r="13" spans="3:24" ht="18" customHeight="1" x14ac:dyDescent="0.25">
      <c r="C13" s="5"/>
      <c r="D13" s="14" t="s">
        <v>0</v>
      </c>
      <c r="E13" s="15" t="s">
        <v>1</v>
      </c>
      <c r="F13" s="16" t="s">
        <v>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 t="s">
        <v>3</v>
      </c>
      <c r="R13" s="16"/>
      <c r="S13" s="16" t="s">
        <v>4</v>
      </c>
      <c r="T13" s="16"/>
      <c r="U13" s="16"/>
      <c r="V13" s="16" t="s">
        <v>5</v>
      </c>
      <c r="W13" s="17" t="s">
        <v>6</v>
      </c>
      <c r="X13" s="9"/>
    </row>
    <row r="14" spans="3:24" ht="17.25" customHeight="1" x14ac:dyDescent="0.25">
      <c r="C14" s="5"/>
      <c r="D14" s="18"/>
      <c r="E14" s="19"/>
      <c r="F14" s="19" t="s">
        <v>7</v>
      </c>
      <c r="G14" s="20" t="s">
        <v>8</v>
      </c>
      <c r="H14" s="20"/>
      <c r="I14" s="20"/>
      <c r="J14" s="20"/>
      <c r="K14" s="20"/>
      <c r="L14" s="20" t="s">
        <v>9</v>
      </c>
      <c r="M14" s="20"/>
      <c r="N14" s="20"/>
      <c r="O14" s="20"/>
      <c r="P14" s="20"/>
      <c r="Q14" s="20" t="s">
        <v>10</v>
      </c>
      <c r="R14" s="20" t="s">
        <v>11</v>
      </c>
      <c r="S14" s="20" t="s">
        <v>7</v>
      </c>
      <c r="T14" s="20" t="s">
        <v>12</v>
      </c>
      <c r="U14" s="20"/>
      <c r="V14" s="20"/>
      <c r="W14" s="21"/>
      <c r="X14" s="9"/>
    </row>
    <row r="15" spans="3:24" ht="60" customHeight="1" x14ac:dyDescent="0.25">
      <c r="C15" s="5"/>
      <c r="D15" s="18"/>
      <c r="E15" s="19"/>
      <c r="F15" s="19"/>
      <c r="G15" s="22" t="s">
        <v>7</v>
      </c>
      <c r="H15" s="22" t="s">
        <v>13</v>
      </c>
      <c r="I15" s="22" t="s">
        <v>14</v>
      </c>
      <c r="J15" s="22" t="s">
        <v>15</v>
      </c>
      <c r="K15" s="22" t="s">
        <v>16</v>
      </c>
      <c r="L15" s="22" t="s">
        <v>7</v>
      </c>
      <c r="M15" s="22" t="s">
        <v>13</v>
      </c>
      <c r="N15" s="22" t="s">
        <v>14</v>
      </c>
      <c r="O15" s="22" t="s">
        <v>15</v>
      </c>
      <c r="P15" s="22" t="s">
        <v>16</v>
      </c>
      <c r="Q15" s="20"/>
      <c r="R15" s="20"/>
      <c r="S15" s="20"/>
      <c r="T15" s="23" t="s">
        <v>10</v>
      </c>
      <c r="U15" s="23" t="s">
        <v>11</v>
      </c>
      <c r="V15" s="20"/>
      <c r="W15" s="21"/>
      <c r="X15" s="9"/>
    </row>
    <row r="16" spans="3:24" x14ac:dyDescent="0.25">
      <c r="C16" s="5"/>
      <c r="D16" s="24">
        <v>1</v>
      </c>
      <c r="E16" s="25">
        <v>2</v>
      </c>
      <c r="F16" s="25">
        <v>3</v>
      </c>
      <c r="G16" s="25">
        <v>4</v>
      </c>
      <c r="H16" s="25">
        <v>5</v>
      </c>
      <c r="I16" s="25">
        <v>6</v>
      </c>
      <c r="J16" s="25">
        <v>7</v>
      </c>
      <c r="K16" s="25">
        <v>8</v>
      </c>
      <c r="L16" s="25">
        <v>9</v>
      </c>
      <c r="M16" s="25">
        <v>10</v>
      </c>
      <c r="N16" s="25">
        <v>11</v>
      </c>
      <c r="O16" s="25">
        <v>12</v>
      </c>
      <c r="P16" s="25">
        <v>13</v>
      </c>
      <c r="Q16" s="25">
        <v>14</v>
      </c>
      <c r="R16" s="25">
        <v>15</v>
      </c>
      <c r="S16" s="25">
        <v>16</v>
      </c>
      <c r="T16" s="25">
        <v>17</v>
      </c>
      <c r="U16" s="25">
        <v>18</v>
      </c>
      <c r="V16" s="25">
        <v>19</v>
      </c>
      <c r="W16" s="26">
        <v>20</v>
      </c>
      <c r="X16" s="9"/>
    </row>
    <row r="17" spans="3:24" hidden="1" x14ac:dyDescent="0.25">
      <c r="C17" s="5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  <c r="W17" s="30"/>
      <c r="X17" s="9"/>
    </row>
    <row r="18" spans="3:24" ht="18" customHeight="1" x14ac:dyDescent="0.25">
      <c r="C18" s="5"/>
      <c r="D18" s="31" t="str">
        <f>IF(_prd2="","Не определено",_prd2)</f>
        <v>Сентябрь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3"/>
      <c r="X18" s="9"/>
    </row>
    <row r="19" spans="3:24" x14ac:dyDescent="0.25">
      <c r="C19" s="5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34"/>
      <c r="W19" s="35"/>
      <c r="X19" s="9"/>
    </row>
    <row r="20" spans="3:24" ht="30" customHeight="1" x14ac:dyDescent="0.25">
      <c r="C20" s="5"/>
      <c r="D20" s="36"/>
      <c r="E20" s="37" t="s">
        <v>7</v>
      </c>
      <c r="F20" s="38">
        <f t="shared" ref="F20:P20" si="0">SUM(F21:F23)</f>
        <v>265.82299999999998</v>
      </c>
      <c r="G20" s="38">
        <f t="shared" si="0"/>
        <v>6.2560000000000002</v>
      </c>
      <c r="H20" s="38">
        <f t="shared" si="0"/>
        <v>4.1310000000000002</v>
      </c>
      <c r="I20" s="38">
        <f t="shared" si="0"/>
        <v>0</v>
      </c>
      <c r="J20" s="38">
        <f t="shared" si="0"/>
        <v>2.125</v>
      </c>
      <c r="K20" s="38">
        <f t="shared" si="0"/>
        <v>0</v>
      </c>
      <c r="L20" s="38">
        <f t="shared" si="0"/>
        <v>259.56700000000001</v>
      </c>
      <c r="M20" s="38">
        <f t="shared" si="0"/>
        <v>171.392</v>
      </c>
      <c r="N20" s="38">
        <f t="shared" si="0"/>
        <v>0</v>
      </c>
      <c r="O20" s="38">
        <f t="shared" si="0"/>
        <v>88.174999999999997</v>
      </c>
      <c r="P20" s="38">
        <f t="shared" si="0"/>
        <v>0</v>
      </c>
      <c r="Q20" s="38">
        <f>IF(G20=0,0,T20/G20)</f>
        <v>104.15329443734014</v>
      </c>
      <c r="R20" s="38">
        <f>IF(L20=0,0,U20/L20)</f>
        <v>0</v>
      </c>
      <c r="S20" s="38">
        <f>SUM(S21:S23)</f>
        <v>651.58300999999994</v>
      </c>
      <c r="T20" s="38">
        <f>SUM(T21:T23)</f>
        <v>651.58300999999994</v>
      </c>
      <c r="U20" s="38">
        <f>SUM(U21:U23)</f>
        <v>0</v>
      </c>
      <c r="V20" s="38">
        <f>SUM(V21:V23)</f>
        <v>0</v>
      </c>
      <c r="W20" s="39">
        <f>SUM(W21:W23)</f>
        <v>651.58300999999994</v>
      </c>
      <c r="X20" s="9"/>
    </row>
    <row r="21" spans="3:24" hidden="1" x14ac:dyDescent="0.25">
      <c r="C21" s="5"/>
      <c r="D21" s="3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34"/>
      <c r="W21" s="35"/>
      <c r="X21" s="9"/>
    </row>
    <row r="22" spans="3:24" ht="30" customHeight="1" x14ac:dyDescent="0.25">
      <c r="C22" s="40" t="s">
        <v>17</v>
      </c>
      <c r="D22" s="41" t="s">
        <v>18</v>
      </c>
      <c r="E22" s="42" t="s">
        <v>19</v>
      </c>
      <c r="F22" s="38">
        <f>G22+L22</f>
        <v>265.82299999999998</v>
      </c>
      <c r="G22" s="38">
        <f>H22+I22+J22+K22</f>
        <v>6.2560000000000002</v>
      </c>
      <c r="H22" s="43">
        <v>4.1310000000000002</v>
      </c>
      <c r="I22" s="43"/>
      <c r="J22" s="43">
        <v>2.125</v>
      </c>
      <c r="K22" s="43"/>
      <c r="L22" s="38">
        <f>M22+N22+O22+P22</f>
        <v>259.56700000000001</v>
      </c>
      <c r="M22" s="43">
        <v>171.392</v>
      </c>
      <c r="N22" s="43"/>
      <c r="O22" s="43">
        <v>88.174999999999997</v>
      </c>
      <c r="P22" s="43"/>
      <c r="Q22" s="43">
        <v>2.4511912437975645</v>
      </c>
      <c r="R22" s="43"/>
      <c r="S22" s="38">
        <f>T22+U22</f>
        <v>651.58300999999994</v>
      </c>
      <c r="T22" s="43">
        <v>651.58300999999994</v>
      </c>
      <c r="U22" s="43"/>
      <c r="V22" s="43"/>
      <c r="W22" s="44">
        <f>S22-V22</f>
        <v>651.58300999999994</v>
      </c>
      <c r="X22" s="45"/>
    </row>
    <row r="23" spans="3:24" ht="15" customHeight="1" thickBot="1" x14ac:dyDescent="0.3">
      <c r="C23" s="5"/>
      <c r="D23" s="46"/>
      <c r="E23" s="47" t="s">
        <v>20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9"/>
      <c r="X23" s="9"/>
    </row>
    <row r="24" spans="3:24" ht="12" thickBot="1" x14ac:dyDescent="0.3"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2"/>
    </row>
  </sheetData>
  <sheetProtection password="FA9C" sheet="1" objects="1" scenarios="1" formatColumns="0" formatRows="0"/>
  <mergeCells count="17">
    <mergeCell ref="D18:W18"/>
    <mergeCell ref="G14:K14"/>
    <mergeCell ref="L14:P14"/>
    <mergeCell ref="Q14:Q15"/>
    <mergeCell ref="R14:R15"/>
    <mergeCell ref="S14:S15"/>
    <mergeCell ref="T14:U14"/>
    <mergeCell ref="D10:W10"/>
    <mergeCell ref="D11:W11"/>
    <mergeCell ref="D13:D15"/>
    <mergeCell ref="E13:E15"/>
    <mergeCell ref="F13:P13"/>
    <mergeCell ref="Q13:R13"/>
    <mergeCell ref="S13:U13"/>
    <mergeCell ref="V13:V15"/>
    <mergeCell ref="W13:W15"/>
    <mergeCell ref="F14:F15"/>
  </mergeCells>
  <dataValidations count="3">
    <dataValidation type="decimal" allowBlank="1" showInputMessage="1" showErrorMessage="1" errorTitle="Внимание" error="Допускается ввод только действительных чисел!" sqref="H22:K22 M22:R22 T22:V22">
      <formula1>-9.99999999999999E+23</formula1>
      <formula2>9.99999999999999E+23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sqref="F20:W20 F22:G22 L22 S22">
      <formula1>-9.99999999999999E+29</formula1>
      <formula2>9.99999999999999E+30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ageMargins left="0.19" right="0.16" top="1" bottom="1" header="0.5" footer="0.5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DELETE_LOSTS_HL_COLUMN_MARKER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2018-05-23T10:49:35Z</dcterms:created>
  <dcterms:modified xsi:type="dcterms:W3CDTF">2018-05-23T10:49:46Z</dcterms:modified>
</cp:coreProperties>
</file>